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B29" i="1" l="1"/>
  <c r="C29" i="1" s="1"/>
  <c r="C30" i="1" s="1"/>
  <c r="E30" i="1" s="1"/>
  <c r="B20" i="1"/>
  <c r="C20" i="1" s="1"/>
  <c r="E20" i="1" s="1"/>
  <c r="B19" i="1"/>
  <c r="D27" i="1"/>
  <c r="E27" i="1" s="1"/>
  <c r="D18" i="1"/>
  <c r="E18" i="1" s="1"/>
  <c r="E19" i="1" s="1"/>
  <c r="D9" i="1"/>
  <c r="E28" i="1"/>
  <c r="C28" i="1"/>
  <c r="C25" i="1"/>
  <c r="E25" i="1" s="1"/>
  <c r="C16" i="1"/>
  <c r="C7" i="1"/>
  <c r="E7" i="1" s="1"/>
  <c r="C26" i="1"/>
  <c r="E26" i="1" s="1"/>
  <c r="C17" i="1"/>
  <c r="E17" i="1" s="1"/>
  <c r="C27" i="1"/>
  <c r="C18" i="1"/>
  <c r="C11" i="1"/>
  <c r="C12" i="1" s="1"/>
  <c r="E12" i="1" s="1"/>
  <c r="C9" i="1"/>
  <c r="E9" i="1" s="1"/>
  <c r="C8" i="1"/>
  <c r="E8" i="1" s="1"/>
  <c r="C21" i="1" l="1"/>
  <c r="E21" i="1" s="1"/>
  <c r="C13" i="1"/>
  <c r="E13" i="1" s="1"/>
  <c r="E29" i="1"/>
  <c r="E11" i="1"/>
  <c r="E16" i="1"/>
  <c r="C31" i="1"/>
  <c r="E31" i="1"/>
  <c r="E22" i="1" l="1"/>
  <c r="C22" i="1"/>
</calcChain>
</file>

<file path=xl/sharedStrings.xml><?xml version="1.0" encoding="utf-8"?>
<sst xmlns="http://schemas.openxmlformats.org/spreadsheetml/2006/main" count="50" uniqueCount="41">
  <si>
    <t>Fixed Price Contract</t>
  </si>
  <si>
    <t>Fixed price including builder fee</t>
  </si>
  <si>
    <t xml:space="preserve">Possible change orders ball-park </t>
  </si>
  <si>
    <t>Mark-up of change orders</t>
  </si>
  <si>
    <t>Cost Plus a Fixed Percent Mark-up</t>
  </si>
  <si>
    <t>Project Management fixed fee</t>
  </si>
  <si>
    <t>12% Based on budget amount</t>
  </si>
  <si>
    <t>Hard job cost plus a Fixed % Mark-up</t>
  </si>
  <si>
    <t>Base budget amount</t>
  </si>
  <si>
    <t>Allow for what-if factor contingency</t>
  </si>
  <si>
    <t xml:space="preserve">Including </t>
  </si>
  <si>
    <t>DIFFERENT TYPE OF CONTRACT COPARISION CALCULATOR</t>
  </si>
  <si>
    <t>Base Budget Construction Cost</t>
  </si>
  <si>
    <t>What-if factor</t>
  </si>
  <si>
    <t>Mark-up of what-if factor</t>
  </si>
  <si>
    <t>How to use this Calculator</t>
  </si>
  <si>
    <t>The first column is based on the cost coming in on budget</t>
  </si>
  <si>
    <t>other make many changes, set this number in the green box</t>
  </si>
  <si>
    <t>average 5% but is totally controlled by the client making</t>
  </si>
  <si>
    <t>This being the allowance for the contingency  "What-if factor"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</si>
  <si>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that there are two columns of numbers</t>
    </r>
  </si>
  <si>
    <t>The second column is based on the cost coming in over budget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</si>
  <si>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For possible change orders, this number tends to</t>
    </r>
  </si>
  <si>
    <t>changes to the project, some clients make very little changes</t>
  </si>
  <si>
    <t>(you will see a big difference here in the total amounts)</t>
  </si>
  <si>
    <t xml:space="preserve">and fixed fee project management. The fixed flat fee is based on </t>
  </si>
  <si>
    <t>the up-front budget # and does not go up if the job cost does come in</t>
  </si>
  <si>
    <r>
      <rPr>
        <b/>
        <sz val="12"/>
        <color theme="1"/>
        <rFont val="Calibri"/>
        <family val="2"/>
        <scheme val="minor"/>
      </rPr>
      <t>Note:</t>
    </r>
    <r>
      <rPr>
        <b/>
        <sz val="11"/>
        <color theme="1"/>
        <rFont val="Calibri"/>
        <family val="2"/>
        <scheme val="minor"/>
      </rPr>
      <t xml:space="preserve"> LANDEN Design-Build uses a flat 12% rate for both cost plus </t>
    </r>
  </si>
  <si>
    <t>Set your base budget construction cost in the top dark blue box</t>
  </si>
  <si>
    <r>
      <t>Set the % mark-up in the yellow boxes</t>
    </r>
    <r>
      <rPr>
        <b/>
        <sz val="11"/>
        <color theme="1"/>
        <rFont val="Calibri"/>
        <family val="2"/>
        <scheme val="minor"/>
      </rPr>
      <t xml:space="preserve"> (Most builders don't show you this number)</t>
    </r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</si>
  <si>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most builders that offer a fixed price use on average an 18% to 20% mark-up over hard cost</t>
    </r>
  </si>
  <si>
    <r>
      <t xml:space="preserve">Plus they add a contingency factor, usually 10% to 15% </t>
    </r>
    <r>
      <rPr>
        <b/>
        <sz val="11"/>
        <color theme="1"/>
        <rFont val="Calibri"/>
        <family val="2"/>
        <scheme val="minor"/>
      </rPr>
      <t>(Most builders don't show you this number)</t>
    </r>
  </si>
  <si>
    <t>* Where Builder's make their real money is change order mark-up of 20% +</t>
  </si>
  <si>
    <r>
      <t xml:space="preserve">Mark-up of change orders                      </t>
    </r>
    <r>
      <rPr>
        <b/>
        <sz val="11"/>
        <color theme="1"/>
        <rFont val="Calibri"/>
        <family val="2"/>
        <scheme val="minor"/>
      </rPr>
      <t xml:space="preserve">   *</t>
    </r>
  </si>
  <si>
    <r>
      <t xml:space="preserve">LANDEN Design-Build  </t>
    </r>
    <r>
      <rPr>
        <b/>
        <sz val="11"/>
        <color theme="0"/>
        <rFont val="Calibri"/>
        <family val="2"/>
        <scheme val="minor"/>
      </rPr>
      <t>copyright protected</t>
    </r>
  </si>
  <si>
    <t>This is the rough number that you think/wish the project will hopefully come in at</t>
  </si>
  <si>
    <r>
      <rPr>
        <i/>
        <sz val="11"/>
        <color theme="1"/>
        <rFont val="Calibri"/>
        <family val="2"/>
        <scheme val="minor"/>
      </rPr>
      <t>(See also our Landen rough estimator</t>
    </r>
    <r>
      <rPr>
        <sz val="11"/>
        <color theme="1"/>
        <rFont val="Calibri"/>
        <family val="2"/>
        <scheme val="minor"/>
      </rPr>
      <t>) to help determine a rough budget</t>
    </r>
  </si>
  <si>
    <t>based on how "good" you think you will be at making no changes!</t>
  </si>
  <si>
    <t>higher than budgeted for, even if many client changes are added (with-in reason)</t>
  </si>
  <si>
    <t>Set the contingency factor in the orange box, most builders budget between 10% to 15%</t>
  </si>
  <si>
    <t xml:space="preserve">Furthermore, Landen passes on all hard cost contractor discounts, on average 10%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</si>
</sst>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.5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Font="1"/>
    <xf numFmtId="44" fontId="3" fillId="0" borderId="0" xfId="0" applyNumberFormat="1" applyFont="1"/>
    <xf numFmtId="0" fontId="0" fillId="0" borderId="4" xfId="0" applyBorder="1" applyAlignment="1">
      <alignment horizontal="center"/>
    </xf>
    <xf numFmtId="44" fontId="0" fillId="0" borderId="5" xfId="0" applyNumberFormat="1" applyBorder="1"/>
    <xf numFmtId="44" fontId="3" fillId="0" borderId="5" xfId="0" applyNumberFormat="1" applyFont="1" applyBorder="1"/>
    <xf numFmtId="44" fontId="3" fillId="0" borderId="6" xfId="0" applyNumberFormat="1" applyFont="1" applyBorder="1"/>
    <xf numFmtId="0" fontId="0" fillId="0" borderId="7" xfId="0" applyBorder="1" applyAlignment="1">
      <alignment horizontal="center"/>
    </xf>
    <xf numFmtId="44" fontId="0" fillId="0" borderId="8" xfId="0" applyNumberFormat="1" applyBorder="1"/>
    <xf numFmtId="0" fontId="2" fillId="2" borderId="0" xfId="0" applyFont="1" applyFill="1"/>
    <xf numFmtId="0" fontId="0" fillId="0" borderId="10" xfId="0" applyBorder="1"/>
    <xf numFmtId="0" fontId="0" fillId="0" borderId="9" xfId="0" applyBorder="1"/>
    <xf numFmtId="44" fontId="0" fillId="0" borderId="11" xfId="0" applyNumberFormat="1" applyBorder="1"/>
    <xf numFmtId="0" fontId="5" fillId="2" borderId="2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6" fillId="2" borderId="0" xfId="0" applyFont="1" applyFill="1"/>
    <xf numFmtId="9" fontId="0" fillId="4" borderId="0" xfId="0" applyNumberFormat="1" applyFill="1"/>
    <xf numFmtId="44" fontId="0" fillId="4" borderId="5" xfId="0" applyNumberFormat="1" applyFill="1" applyBorder="1"/>
    <xf numFmtId="9" fontId="0" fillId="3" borderId="1" xfId="0" applyNumberFormat="1" applyFill="1" applyBorder="1" applyAlignment="1" applyProtection="1">
      <alignment horizontal="center"/>
      <protection locked="0"/>
    </xf>
    <xf numFmtId="44" fontId="5" fillId="2" borderId="3" xfId="1" applyFont="1" applyFill="1" applyBorder="1" applyProtection="1">
      <protection locked="0"/>
    </xf>
    <xf numFmtId="9" fontId="0" fillId="5" borderId="1" xfId="0" applyNumberFormat="1" applyFill="1" applyBorder="1" applyAlignment="1" applyProtection="1">
      <alignment horizontal="center"/>
      <protection locked="0"/>
    </xf>
    <xf numFmtId="0" fontId="9" fillId="0" borderId="0" xfId="0" applyFont="1"/>
    <xf numFmtId="9" fontId="0" fillId="6" borderId="1" xfId="0" applyNumberForma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110" zoomScaleNormal="110" workbookViewId="0">
      <selection activeCell="Q28" sqref="Q28"/>
    </sheetView>
  </sheetViews>
  <sheetFormatPr defaultRowHeight="15" x14ac:dyDescent="0.25"/>
  <cols>
    <col min="1" max="1" width="36.85546875" customWidth="1"/>
    <col min="3" max="3" width="15.140625" customWidth="1"/>
    <col min="4" max="4" width="5.5703125" customWidth="1"/>
    <col min="5" max="5" width="16.140625" customWidth="1"/>
    <col min="7" max="7" width="3" customWidth="1"/>
  </cols>
  <sheetData>
    <row r="1" spans="1:15" ht="21.75" x14ac:dyDescent="0.35">
      <c r="A1" s="18" t="s">
        <v>11</v>
      </c>
      <c r="B1" s="12"/>
      <c r="C1" s="12"/>
      <c r="D1" s="12"/>
      <c r="E1" s="12"/>
      <c r="H1" s="18" t="s">
        <v>34</v>
      </c>
      <c r="I1" s="18"/>
      <c r="J1" s="18"/>
      <c r="K1" s="18"/>
      <c r="L1" s="18"/>
      <c r="M1" s="18"/>
      <c r="N1" s="18"/>
      <c r="O1" s="18"/>
    </row>
    <row r="2" spans="1:15" ht="15.75" thickBot="1" x14ac:dyDescent="0.3"/>
    <row r="3" spans="1:15" ht="18.75" x14ac:dyDescent="0.3">
      <c r="A3" s="16" t="s">
        <v>12</v>
      </c>
    </row>
    <row r="4" spans="1:15" ht="19.5" thickBot="1" x14ac:dyDescent="0.35">
      <c r="A4" s="22">
        <v>550000</v>
      </c>
      <c r="H4" s="24" t="s">
        <v>15</v>
      </c>
    </row>
    <row r="5" spans="1:15" x14ac:dyDescent="0.25">
      <c r="E5" s="6" t="s">
        <v>10</v>
      </c>
      <c r="G5" s="26">
        <v>1</v>
      </c>
      <c r="H5" t="s">
        <v>28</v>
      </c>
    </row>
    <row r="6" spans="1:15" ht="15.75" thickBot="1" x14ac:dyDescent="0.3">
      <c r="A6" s="12" t="s">
        <v>0</v>
      </c>
      <c r="B6" s="13"/>
      <c r="C6" s="13"/>
      <c r="D6" s="14"/>
      <c r="E6" s="10" t="s">
        <v>13</v>
      </c>
      <c r="G6" s="2"/>
      <c r="H6" t="s">
        <v>35</v>
      </c>
    </row>
    <row r="7" spans="1:15" ht="15.75" thickBot="1" x14ac:dyDescent="0.3">
      <c r="A7" s="4" t="s">
        <v>8</v>
      </c>
      <c r="C7" s="3">
        <f>A4</f>
        <v>550000</v>
      </c>
      <c r="E7" s="7">
        <f>C7</f>
        <v>550000</v>
      </c>
      <c r="G7" s="2"/>
      <c r="H7" t="s">
        <v>36</v>
      </c>
    </row>
    <row r="8" spans="1:15" ht="15.75" thickBot="1" x14ac:dyDescent="0.3">
      <c r="A8" t="s">
        <v>1</v>
      </c>
      <c r="B8" s="21">
        <v>0.18</v>
      </c>
      <c r="C8" s="3">
        <f>A4*B8</f>
        <v>99000</v>
      </c>
      <c r="E8" s="7">
        <f t="shared" ref="E8:E30" si="0">C8</f>
        <v>99000</v>
      </c>
      <c r="G8" s="2"/>
    </row>
    <row r="9" spans="1:15" ht="15.75" thickBot="1" x14ac:dyDescent="0.3">
      <c r="A9" t="s">
        <v>9</v>
      </c>
      <c r="B9" s="23">
        <v>0.15</v>
      </c>
      <c r="C9" s="3">
        <f>A4*B9</f>
        <v>82500</v>
      </c>
      <c r="D9" s="19">
        <f>B9</f>
        <v>0.15</v>
      </c>
      <c r="E9" s="20">
        <f t="shared" si="0"/>
        <v>82500</v>
      </c>
      <c r="G9" s="27">
        <v>2</v>
      </c>
      <c r="H9" t="s">
        <v>29</v>
      </c>
    </row>
    <row r="10" spans="1:15" ht="15.75" thickBot="1" x14ac:dyDescent="0.3">
      <c r="A10" t="s">
        <v>14</v>
      </c>
      <c r="B10" s="17">
        <v>0</v>
      </c>
      <c r="C10" s="3">
        <v>0</v>
      </c>
      <c r="D10" s="19">
        <v>0</v>
      </c>
      <c r="E10" s="20">
        <v>0</v>
      </c>
      <c r="G10" s="2"/>
      <c r="H10" t="s">
        <v>30</v>
      </c>
    </row>
    <row r="11" spans="1:15" ht="15.75" thickBot="1" x14ac:dyDescent="0.3">
      <c r="A11" t="s">
        <v>2</v>
      </c>
      <c r="B11" s="25">
        <v>0.05</v>
      </c>
      <c r="C11" s="3">
        <f>A4*B11</f>
        <v>27500</v>
      </c>
      <c r="E11" s="7">
        <f t="shared" si="0"/>
        <v>27500</v>
      </c>
      <c r="G11" s="2"/>
      <c r="H11" t="s">
        <v>31</v>
      </c>
    </row>
    <row r="12" spans="1:15" ht="15.75" thickBot="1" x14ac:dyDescent="0.3">
      <c r="A12" t="s">
        <v>33</v>
      </c>
      <c r="B12" s="17">
        <v>0.2</v>
      </c>
      <c r="C12" s="15">
        <f>C11*B12</f>
        <v>5500</v>
      </c>
      <c r="E12" s="11">
        <f t="shared" si="0"/>
        <v>5500</v>
      </c>
      <c r="G12" s="2"/>
      <c r="H12" t="s">
        <v>32</v>
      </c>
    </row>
    <row r="13" spans="1:15" ht="16.5" thickTop="1" thickBot="1" x14ac:dyDescent="0.3">
      <c r="C13" s="5">
        <f>SUM(C7:C12)</f>
        <v>764500</v>
      </c>
      <c r="D13" s="1"/>
      <c r="E13" s="8">
        <f t="shared" si="0"/>
        <v>764500</v>
      </c>
      <c r="G13" s="2"/>
    </row>
    <row r="14" spans="1:15" ht="15.75" thickBot="1" x14ac:dyDescent="0.3">
      <c r="E14" s="7"/>
      <c r="G14" s="28">
        <v>3</v>
      </c>
      <c r="H14" t="s">
        <v>39</v>
      </c>
    </row>
    <row r="15" spans="1:15" ht="15.75" thickBot="1" x14ac:dyDescent="0.3">
      <c r="A15" s="12" t="s">
        <v>4</v>
      </c>
      <c r="B15" s="13"/>
      <c r="C15" s="13"/>
      <c r="D15" s="14"/>
      <c r="E15" s="7"/>
      <c r="G15" s="2"/>
    </row>
    <row r="16" spans="1:15" ht="15.75" thickBot="1" x14ac:dyDescent="0.3">
      <c r="A16" s="4" t="s">
        <v>8</v>
      </c>
      <c r="C16" s="3">
        <f>A4</f>
        <v>550000</v>
      </c>
      <c r="E16" s="7">
        <f t="shared" si="0"/>
        <v>550000</v>
      </c>
      <c r="G16" s="29">
        <v>4</v>
      </c>
      <c r="H16" t="s">
        <v>20</v>
      </c>
    </row>
    <row r="17" spans="1:17" ht="15.75" thickBot="1" x14ac:dyDescent="0.3">
      <c r="A17" t="s">
        <v>7</v>
      </c>
      <c r="B17" s="21">
        <v>0.12</v>
      </c>
      <c r="C17" s="3">
        <f>A4*B17</f>
        <v>66000</v>
      </c>
      <c r="E17" s="7">
        <f t="shared" si="0"/>
        <v>66000</v>
      </c>
      <c r="H17" t="s">
        <v>16</v>
      </c>
    </row>
    <row r="18" spans="1:17" x14ac:dyDescent="0.25">
      <c r="A18" t="s">
        <v>9</v>
      </c>
      <c r="B18" s="17">
        <v>0</v>
      </c>
      <c r="C18" s="3">
        <f>A13*B18</f>
        <v>0</v>
      </c>
      <c r="D18" s="19">
        <f>B9</f>
        <v>0.15</v>
      </c>
      <c r="E18" s="20">
        <f>A4*D18</f>
        <v>82500</v>
      </c>
      <c r="H18" t="s">
        <v>21</v>
      </c>
    </row>
    <row r="19" spans="1:17" x14ac:dyDescent="0.25">
      <c r="A19" t="s">
        <v>14</v>
      </c>
      <c r="B19" s="17">
        <f>B17</f>
        <v>0.12</v>
      </c>
      <c r="C19" s="3">
        <v>0</v>
      </c>
      <c r="D19" s="19">
        <v>0.12</v>
      </c>
      <c r="E19" s="20">
        <f>E18*D19</f>
        <v>9900</v>
      </c>
      <c r="H19" t="s">
        <v>19</v>
      </c>
      <c r="Q19" s="31"/>
    </row>
    <row r="20" spans="1:17" ht="15.75" thickBot="1" x14ac:dyDescent="0.3">
      <c r="A20" t="s">
        <v>2</v>
      </c>
      <c r="B20" s="17">
        <f>B11</f>
        <v>0.05</v>
      </c>
      <c r="C20" s="3">
        <f>A4*B20</f>
        <v>27500</v>
      </c>
      <c r="E20" s="7">
        <f t="shared" si="0"/>
        <v>27500</v>
      </c>
      <c r="Q20" s="31"/>
    </row>
    <row r="21" spans="1:17" ht="15.75" thickBot="1" x14ac:dyDescent="0.3">
      <c r="A21" t="s">
        <v>3</v>
      </c>
      <c r="B21" s="17">
        <v>0.12</v>
      </c>
      <c r="C21" s="15">
        <f>C20*B21</f>
        <v>3300</v>
      </c>
      <c r="E21" s="11">
        <f t="shared" si="0"/>
        <v>3300</v>
      </c>
      <c r="G21" s="30">
        <v>5</v>
      </c>
      <c r="H21" t="s">
        <v>22</v>
      </c>
      <c r="Q21" s="31"/>
    </row>
    <row r="22" spans="1:17" ht="15.75" thickTop="1" x14ac:dyDescent="0.25">
      <c r="C22" s="5">
        <f>SUM(C16:C21)</f>
        <v>646800</v>
      </c>
      <c r="D22" s="1"/>
      <c r="E22" s="8">
        <f>SUM(E16:E21)</f>
        <v>739200</v>
      </c>
      <c r="H22" t="s">
        <v>18</v>
      </c>
      <c r="Q22" s="31"/>
    </row>
    <row r="23" spans="1:17" x14ac:dyDescent="0.25">
      <c r="E23" s="7"/>
      <c r="H23" t="s">
        <v>23</v>
      </c>
    </row>
    <row r="24" spans="1:17" ht="15.75" thickBot="1" x14ac:dyDescent="0.3">
      <c r="A24" s="12" t="s">
        <v>5</v>
      </c>
      <c r="B24" s="13"/>
      <c r="C24" s="13"/>
      <c r="D24" s="14"/>
      <c r="E24" s="7"/>
      <c r="H24" t="s">
        <v>17</v>
      </c>
    </row>
    <row r="25" spans="1:17" ht="15.75" thickBot="1" x14ac:dyDescent="0.3">
      <c r="A25" s="4" t="s">
        <v>8</v>
      </c>
      <c r="C25" s="3">
        <f>A4</f>
        <v>550000</v>
      </c>
      <c r="E25" s="7">
        <f t="shared" si="0"/>
        <v>550000</v>
      </c>
      <c r="H25" t="s">
        <v>37</v>
      </c>
    </row>
    <row r="26" spans="1:17" ht="15.75" thickBot="1" x14ac:dyDescent="0.3">
      <c r="A26" t="s">
        <v>6</v>
      </c>
      <c r="B26" s="21">
        <v>0.12</v>
      </c>
      <c r="C26" s="3">
        <f>A4*B26</f>
        <v>66000</v>
      </c>
      <c r="E26" s="7">
        <f t="shared" si="0"/>
        <v>66000</v>
      </c>
      <c r="H26" t="s">
        <v>24</v>
      </c>
    </row>
    <row r="27" spans="1:17" x14ac:dyDescent="0.25">
      <c r="A27" t="s">
        <v>9</v>
      </c>
      <c r="B27" s="17">
        <v>0</v>
      </c>
      <c r="C27" s="3">
        <f>A22*B27</f>
        <v>0</v>
      </c>
      <c r="D27" s="19">
        <f>B9</f>
        <v>0.15</v>
      </c>
      <c r="E27" s="20">
        <f>A4*D27</f>
        <v>82500</v>
      </c>
    </row>
    <row r="28" spans="1:17" ht="15.75" x14ac:dyDescent="0.25">
      <c r="A28" t="s">
        <v>14</v>
      </c>
      <c r="B28" s="17">
        <v>0</v>
      </c>
      <c r="C28" s="3">
        <f>A23*B28</f>
        <v>0</v>
      </c>
      <c r="D28" s="19">
        <v>0</v>
      </c>
      <c r="E28" s="20">
        <f>0</f>
        <v>0</v>
      </c>
      <c r="H28" s="1" t="s">
        <v>27</v>
      </c>
      <c r="I28" s="1"/>
    </row>
    <row r="29" spans="1:17" x14ac:dyDescent="0.25">
      <c r="A29" t="s">
        <v>2</v>
      </c>
      <c r="B29" s="17">
        <f>B11</f>
        <v>0.05</v>
      </c>
      <c r="C29" s="3">
        <f>B29*A4</f>
        <v>27500</v>
      </c>
      <c r="E29" s="7">
        <f t="shared" si="0"/>
        <v>27500</v>
      </c>
      <c r="H29" s="1" t="s">
        <v>25</v>
      </c>
      <c r="I29" s="1"/>
    </row>
    <row r="30" spans="1:17" ht="15.75" thickBot="1" x14ac:dyDescent="0.3">
      <c r="A30" t="s">
        <v>3</v>
      </c>
      <c r="B30" s="17">
        <v>0</v>
      </c>
      <c r="C30" s="15">
        <f>C29*B30</f>
        <v>0</v>
      </c>
      <c r="E30" s="11">
        <f t="shared" si="0"/>
        <v>0</v>
      </c>
      <c r="H30" s="1" t="s">
        <v>26</v>
      </c>
      <c r="I30" s="1"/>
    </row>
    <row r="31" spans="1:17" ht="15.75" thickTop="1" x14ac:dyDescent="0.25">
      <c r="C31" s="5">
        <f>SUM(C25:C30)</f>
        <v>643500</v>
      </c>
      <c r="D31" s="1"/>
      <c r="E31" s="9">
        <f>SUM(E25:E30)</f>
        <v>726000</v>
      </c>
      <c r="H31" s="1" t="s">
        <v>38</v>
      </c>
      <c r="I31" s="1"/>
    </row>
    <row r="32" spans="1:17" x14ac:dyDescent="0.25">
      <c r="H32" s="1" t="s">
        <v>40</v>
      </c>
      <c r="I32" s="1"/>
    </row>
  </sheetData>
  <sheetProtection password="DBB5" sheet="1" objects="1" scenario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dcterms:created xsi:type="dcterms:W3CDTF">2020-04-07T14:35:01Z</dcterms:created>
  <dcterms:modified xsi:type="dcterms:W3CDTF">2020-04-18T19:01:50Z</dcterms:modified>
</cp:coreProperties>
</file>