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16275" windowHeight="92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34" i="1" l="1"/>
  <c r="C35" i="1"/>
  <c r="C33" i="1"/>
  <c r="C30" i="1"/>
  <c r="C31" i="1"/>
  <c r="C32" i="1"/>
  <c r="D16" i="1"/>
  <c r="B24" i="1"/>
  <c r="C36" i="1" l="1"/>
  <c r="D21" i="1" l="1"/>
  <c r="D20" i="1"/>
  <c r="B25" i="1" l="1"/>
  <c r="E22" i="1" l="1"/>
  <c r="E25" i="1"/>
  <c r="E24" i="1"/>
  <c r="D14" i="1"/>
  <c r="D15" i="1"/>
  <c r="D17" i="1"/>
  <c r="D18" i="1"/>
  <c r="D19" i="1"/>
  <c r="D13" i="1"/>
  <c r="E26" i="1" l="1"/>
  <c r="D26" i="1"/>
  <c r="F26" i="1" l="1"/>
</calcChain>
</file>

<file path=xl/sharedStrings.xml><?xml version="1.0" encoding="utf-8"?>
<sst xmlns="http://schemas.openxmlformats.org/spreadsheetml/2006/main" count="65" uniqueCount="54">
  <si>
    <t>Sq. ft. / quant</t>
  </si>
  <si>
    <t>price</t>
  </si>
  <si>
    <t>unit</t>
  </si>
  <si>
    <t>totals</t>
  </si>
  <si>
    <t>options</t>
  </si>
  <si>
    <t>Added walkout detail (flat rate)</t>
  </si>
  <si>
    <t>Other services</t>
  </si>
  <si>
    <t>per job</t>
  </si>
  <si>
    <t>Optional</t>
  </si>
  <si>
    <t>Standard Drafting &amp; Design  Rates</t>
  </si>
  <si>
    <t>Fee's schedule</t>
  </si>
  <si>
    <t>Preliminary plan &amp; basic rendering</t>
  </si>
  <si>
    <t xml:space="preserve">Full bid / tendering process </t>
  </si>
  <si>
    <t>Initial sit-down consultation with client</t>
  </si>
  <si>
    <t>To estimate home design cost fill in gray areas</t>
  </si>
  <si>
    <t>with estimated sq. ft. sizes and or quantity</t>
  </si>
  <si>
    <t>N/C</t>
  </si>
  <si>
    <t>Development over Garage in sq. ft.</t>
  </si>
  <si>
    <t>Basement development in sq. ft.</t>
  </si>
  <si>
    <t>Base home plan second floor sq. ft.</t>
  </si>
  <si>
    <t>Base home plan main floor or bungalow sq. ft.</t>
  </si>
  <si>
    <t>Heat loss Calculation per project</t>
  </si>
  <si>
    <t>Development Permit applications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</si>
  <si>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the above pricing does not include engineering, which "may" be required by the approving authorities.</t>
    </r>
  </si>
  <si>
    <t>TOTAL</t>
  </si>
  <si>
    <t>Development permit plans (if required)</t>
  </si>
  <si>
    <t>Renovation as built plans (if required)</t>
  </si>
  <si>
    <t>Base rate</t>
  </si>
  <si>
    <t>Including extras</t>
  </si>
  <si>
    <t>Site Visit (for design) + travel (Hr-ly rate)</t>
  </si>
  <si>
    <t>Total other design cost options</t>
  </si>
  <si>
    <t>Engineering can run from $350 to $1,200 depending on complexity of design (Basic design usually does not require engineering)</t>
  </si>
  <si>
    <t xml:space="preserve">Garage sq. ft. </t>
  </si>
  <si>
    <r>
      <t>First 30 hours design test drive</t>
    </r>
    <r>
      <rPr>
        <sz val="10"/>
        <color theme="1"/>
        <rFont val="Calibri"/>
        <family val="2"/>
        <scheme val="minor"/>
      </rPr>
      <t xml:space="preserve"> (qualified projects)</t>
    </r>
  </si>
  <si>
    <r>
      <t xml:space="preserve">* </t>
    </r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see project qualifications</t>
    </r>
  </si>
  <si>
    <t>3.  The client must own the property where the home is to be designed for</t>
  </si>
  <si>
    <t>2.  Landen needs to agree on the site conditions and location where the home is to be designed for</t>
  </si>
  <si>
    <t>4  The client must provide a copy of Land Title</t>
  </si>
  <si>
    <t>1.  The client must first fill in Landen's wish list form to Landen's satisfaction</t>
  </si>
  <si>
    <t>1.  The client and Landen must agree on a pre-construction budget based on the clients wish list</t>
  </si>
  <si>
    <t>5.  The client should provide an RPR or other form of land survey</t>
  </si>
  <si>
    <t>The above estimator is based on standard design, more complex design may cost more.</t>
  </si>
  <si>
    <t>Basement development legal suite upgrade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</si>
  <si>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Credit back if Landen is the builder</t>
    </r>
  </si>
  <si>
    <t>Hourly rate for revisions (Note 6 included above)</t>
  </si>
  <si>
    <t xml:space="preserve">Detailed Budget Estimating </t>
  </si>
  <si>
    <t>Builing Permit application</t>
  </si>
  <si>
    <t>3D colour rendering's</t>
  </si>
  <si>
    <r>
      <t xml:space="preserve">Site plan (flat rate) </t>
    </r>
    <r>
      <rPr>
        <b/>
        <sz val="11"/>
        <color theme="1"/>
        <rFont val="Calibri"/>
        <family val="2"/>
        <scheme val="minor"/>
      </rPr>
      <t>optional</t>
    </r>
  </si>
  <si>
    <r>
      <t xml:space="preserve">Electrical plans </t>
    </r>
    <r>
      <rPr>
        <b/>
        <sz val="11"/>
        <color theme="1"/>
        <rFont val="Calibri"/>
        <family val="2"/>
        <scheme val="minor"/>
      </rPr>
      <t>(optional)</t>
    </r>
    <r>
      <rPr>
        <sz val="11"/>
        <color theme="1"/>
        <rFont val="Calibri"/>
        <family val="2"/>
        <scheme val="minor"/>
      </rPr>
      <t xml:space="preserve"> in sq. ft.</t>
    </r>
  </si>
  <si>
    <r>
      <t xml:space="preserve">Mechanical plans </t>
    </r>
    <r>
      <rPr>
        <b/>
        <sz val="11"/>
        <color theme="1"/>
        <rFont val="Calibri"/>
        <family val="2"/>
        <scheme val="minor"/>
      </rPr>
      <t xml:space="preserve">(optional) </t>
    </r>
    <r>
      <rPr>
        <sz val="11"/>
        <color theme="1"/>
        <rFont val="Calibri"/>
        <family val="2"/>
        <scheme val="minor"/>
      </rPr>
      <t>in sq. ft.</t>
    </r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</si>
  <si>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To obtain a no charge 30 hour design test drive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LANDEN must first approve the project.</t>
    </r>
    <r>
      <rPr>
        <sz val="11"/>
        <color theme="1"/>
        <rFont val="Calibri"/>
        <family val="2"/>
        <scheme val="minor"/>
      </rPr>
      <t xml:space="preserve"> Landen reserves the right</t>
    </r>
  </si>
  <si>
    <t xml:space="preserve"> to turn down any project for this free design test drive, to qualify for the free design test drive the following are needed: </t>
  </si>
  <si>
    <t>6.  Landen may be fully booked up with other design work, and the client may be turned away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</si>
</sst>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164" fontId="0" fillId="0" borderId="0" xfId="1" applyFont="1"/>
    <xf numFmtId="164" fontId="0" fillId="0" borderId="0" xfId="0" applyNumberFormat="1"/>
    <xf numFmtId="164" fontId="2" fillId="0" borderId="0" xfId="1" applyFont="1"/>
    <xf numFmtId="164" fontId="3" fillId="0" borderId="1" xfId="0" applyNumberFormat="1" applyFont="1" applyBorder="1"/>
    <xf numFmtId="0" fontId="0" fillId="0" borderId="2" xfId="0" applyBorder="1"/>
    <xf numFmtId="164" fontId="0" fillId="0" borderId="3" xfId="1" applyFont="1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164" fontId="0" fillId="0" borderId="4" xfId="1" applyFont="1" applyBorder="1"/>
    <xf numFmtId="164" fontId="0" fillId="0" borderId="5" xfId="1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Fill="1" applyBorder="1"/>
    <xf numFmtId="164" fontId="0" fillId="0" borderId="4" xfId="1" applyFont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7" fillId="3" borderId="13" xfId="0" applyFont="1" applyFill="1" applyBorder="1"/>
    <xf numFmtId="0" fontId="6" fillId="3" borderId="14" xfId="0" applyFont="1" applyFill="1" applyBorder="1"/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/>
    <xf numFmtId="0" fontId="6" fillId="3" borderId="16" xfId="0" applyFont="1" applyFill="1" applyBorder="1"/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6" fillId="3" borderId="17" xfId="0" applyFont="1" applyFill="1" applyBorder="1" applyAlignment="1">
      <alignment horizontal="center"/>
    </xf>
    <xf numFmtId="164" fontId="0" fillId="0" borderId="0" xfId="1" applyFont="1" applyBorder="1"/>
    <xf numFmtId="164" fontId="5" fillId="3" borderId="1" xfId="0" applyNumberFormat="1" applyFont="1" applyFill="1" applyBorder="1"/>
    <xf numFmtId="0" fontId="0" fillId="4" borderId="6" xfId="0" applyFill="1" applyBorder="1" applyAlignment="1" applyProtection="1">
      <alignment horizontal="center"/>
    </xf>
    <xf numFmtId="0" fontId="0" fillId="4" borderId="5" xfId="0" applyFont="1" applyFill="1" applyBorder="1" applyAlignment="1" applyProtection="1">
      <alignment horizontal="center"/>
    </xf>
    <xf numFmtId="0" fontId="0" fillId="4" borderId="6" xfId="0" applyFont="1" applyFill="1" applyBorder="1" applyAlignment="1" applyProtection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Alignment="1">
      <alignment horizontal="right"/>
    </xf>
    <xf numFmtId="164" fontId="2" fillId="0" borderId="1" xfId="1" applyFont="1" applyBorder="1"/>
    <xf numFmtId="0" fontId="0" fillId="2" borderId="5" xfId="0" applyFill="1" applyBorder="1" applyAlignment="1" applyProtection="1">
      <alignment horizontal="center"/>
      <protection locked="0"/>
    </xf>
    <xf numFmtId="0" fontId="0" fillId="0" borderId="0" xfId="0" applyFont="1" applyBorder="1" applyAlignment="1">
      <alignment horizontal="left"/>
    </xf>
    <xf numFmtId="0" fontId="0" fillId="0" borderId="0" xfId="0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3445</xdr:rowOff>
    </xdr:from>
    <xdr:to>
      <xdr:col>0</xdr:col>
      <xdr:colOff>2452210</xdr:colOff>
      <xdr:row>5</xdr:row>
      <xdr:rowOff>161925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3445"/>
          <a:ext cx="2442685" cy="1110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50"/>
  <sheetViews>
    <sheetView tabSelected="1" workbookViewId="0">
      <selection activeCell="D53" sqref="D53"/>
    </sheetView>
  </sheetViews>
  <sheetFormatPr defaultRowHeight="15" x14ac:dyDescent="0.25"/>
  <cols>
    <col min="1" max="1" width="44" customWidth="1"/>
    <col min="2" max="2" width="12" customWidth="1"/>
    <col min="3" max="3" width="12.28515625" customWidth="1"/>
    <col min="4" max="4" width="12.85546875" customWidth="1"/>
    <col min="5" max="5" width="12.28515625" customWidth="1"/>
    <col min="6" max="6" width="15" customWidth="1"/>
  </cols>
  <sheetData>
    <row r="3" spans="1:6" x14ac:dyDescent="0.25">
      <c r="C3" s="16" t="s">
        <v>14</v>
      </c>
      <c r="D3" s="17"/>
      <c r="E3" s="17"/>
      <c r="F3" s="18"/>
    </row>
    <row r="4" spans="1:6" x14ac:dyDescent="0.25">
      <c r="C4" s="19" t="s">
        <v>15</v>
      </c>
      <c r="D4" s="20"/>
      <c r="E4" s="20"/>
      <c r="F4" s="21"/>
    </row>
    <row r="6" spans="1:6" ht="15.75" thickBot="1" x14ac:dyDescent="0.3"/>
    <row r="7" spans="1:6" ht="18.75" x14ac:dyDescent="0.3">
      <c r="A7" s="22" t="s">
        <v>9</v>
      </c>
      <c r="B7" s="23"/>
      <c r="C7" s="24" t="s">
        <v>2</v>
      </c>
      <c r="D7" s="24"/>
      <c r="E7" s="24" t="s">
        <v>4</v>
      </c>
      <c r="F7" s="25"/>
    </row>
    <row r="8" spans="1:6" ht="15.75" thickBot="1" x14ac:dyDescent="0.3">
      <c r="A8" s="26" t="s">
        <v>10</v>
      </c>
      <c r="B8" s="27" t="s">
        <v>0</v>
      </c>
      <c r="C8" s="28" t="s">
        <v>1</v>
      </c>
      <c r="D8" s="28" t="s">
        <v>3</v>
      </c>
      <c r="E8" s="28" t="s">
        <v>3</v>
      </c>
      <c r="F8" s="31" t="s">
        <v>24</v>
      </c>
    </row>
    <row r="9" spans="1:6" x14ac:dyDescent="0.25">
      <c r="A9" s="12" t="s">
        <v>13</v>
      </c>
      <c r="B9" s="35">
        <v>1</v>
      </c>
      <c r="C9" s="15" t="s">
        <v>16</v>
      </c>
      <c r="D9" s="13"/>
      <c r="E9" s="13"/>
    </row>
    <row r="10" spans="1:6" x14ac:dyDescent="0.25">
      <c r="A10" s="14" t="s">
        <v>11</v>
      </c>
      <c r="B10" s="36">
        <v>1</v>
      </c>
      <c r="C10" s="15" t="s">
        <v>16</v>
      </c>
      <c r="D10" s="13"/>
      <c r="E10" s="13"/>
    </row>
    <row r="11" spans="1:6" x14ac:dyDescent="0.25">
      <c r="A11" s="14" t="s">
        <v>33</v>
      </c>
      <c r="B11" s="36">
        <v>1</v>
      </c>
      <c r="C11" s="15" t="s">
        <v>16</v>
      </c>
      <c r="D11" s="41" t="s">
        <v>34</v>
      </c>
      <c r="E11" s="13"/>
    </row>
    <row r="12" spans="1:6" x14ac:dyDescent="0.25">
      <c r="A12" s="14" t="s">
        <v>47</v>
      </c>
      <c r="B12" s="36">
        <v>1</v>
      </c>
      <c r="C12" s="15" t="s">
        <v>16</v>
      </c>
      <c r="D12" s="41"/>
      <c r="E12" s="13"/>
    </row>
    <row r="13" spans="1:6" x14ac:dyDescent="0.25">
      <c r="A13" t="s">
        <v>20</v>
      </c>
      <c r="B13" s="29">
        <v>1800</v>
      </c>
      <c r="C13" s="10">
        <v>1.55</v>
      </c>
      <c r="D13" s="1">
        <f t="shared" ref="D13:D21" si="0">B13*C13</f>
        <v>2790</v>
      </c>
      <c r="F13" s="2"/>
    </row>
    <row r="14" spans="1:6" x14ac:dyDescent="0.25">
      <c r="A14" t="s">
        <v>19</v>
      </c>
      <c r="B14" s="29">
        <v>0</v>
      </c>
      <c r="C14" s="10">
        <v>1.55</v>
      </c>
      <c r="D14" s="1">
        <f t="shared" si="0"/>
        <v>0</v>
      </c>
    </row>
    <row r="15" spans="1:6" x14ac:dyDescent="0.25">
      <c r="A15" t="s">
        <v>18</v>
      </c>
      <c r="B15" s="29">
        <v>850</v>
      </c>
      <c r="C15" s="10">
        <v>0.65</v>
      </c>
      <c r="D15" s="1">
        <f t="shared" si="0"/>
        <v>552.5</v>
      </c>
    </row>
    <row r="16" spans="1:6" x14ac:dyDescent="0.25">
      <c r="A16" t="s">
        <v>42</v>
      </c>
      <c r="B16" s="29">
        <v>850</v>
      </c>
      <c r="C16" s="10">
        <v>0.25</v>
      </c>
      <c r="D16" s="1">
        <f t="shared" si="0"/>
        <v>212.5</v>
      </c>
    </row>
    <row r="17" spans="1:6" x14ac:dyDescent="0.25">
      <c r="A17" t="s">
        <v>5</v>
      </c>
      <c r="B17" s="29">
        <v>1</v>
      </c>
      <c r="C17" s="10">
        <v>450</v>
      </c>
      <c r="D17" s="1">
        <f t="shared" si="0"/>
        <v>450</v>
      </c>
    </row>
    <row r="18" spans="1:6" x14ac:dyDescent="0.25">
      <c r="A18" t="s">
        <v>32</v>
      </c>
      <c r="B18" s="29">
        <v>650</v>
      </c>
      <c r="C18" s="10">
        <v>0.45</v>
      </c>
      <c r="D18" s="1">
        <f t="shared" si="0"/>
        <v>292.5</v>
      </c>
    </row>
    <row r="19" spans="1:6" ht="14.45" x14ac:dyDescent="0.3">
      <c r="A19" t="s">
        <v>17</v>
      </c>
      <c r="B19" s="29"/>
      <c r="C19" s="10">
        <v>1.55</v>
      </c>
      <c r="D19" s="1">
        <f t="shared" si="0"/>
        <v>0</v>
      </c>
    </row>
    <row r="20" spans="1:6" ht="14.45" x14ac:dyDescent="0.3">
      <c r="A20" t="s">
        <v>25</v>
      </c>
      <c r="B20" s="29">
        <v>0</v>
      </c>
      <c r="C20" s="10">
        <v>3250</v>
      </c>
      <c r="D20" s="1">
        <f t="shared" si="0"/>
        <v>0</v>
      </c>
    </row>
    <row r="21" spans="1:6" ht="14.45" x14ac:dyDescent="0.3">
      <c r="A21" t="s">
        <v>26</v>
      </c>
      <c r="B21" s="29">
        <v>0</v>
      </c>
      <c r="C21" s="10">
        <v>1.65</v>
      </c>
      <c r="D21" s="1">
        <f t="shared" si="0"/>
        <v>0</v>
      </c>
    </row>
    <row r="22" spans="1:6" x14ac:dyDescent="0.25">
      <c r="A22" t="s">
        <v>48</v>
      </c>
      <c r="B22" s="29">
        <v>1</v>
      </c>
      <c r="C22" s="10">
        <v>375</v>
      </c>
      <c r="D22" s="1"/>
      <c r="E22" s="1">
        <f>B22*C22</f>
        <v>375</v>
      </c>
    </row>
    <row r="23" spans="1:6" ht="14.45" x14ac:dyDescent="0.3">
      <c r="A23" t="s">
        <v>21</v>
      </c>
      <c r="B23" s="29"/>
      <c r="C23" s="10">
        <v>175</v>
      </c>
      <c r="D23" s="1"/>
      <c r="E23" s="1"/>
    </row>
    <row r="24" spans="1:6" x14ac:dyDescent="0.25">
      <c r="A24" t="s">
        <v>49</v>
      </c>
      <c r="B24" s="34">
        <f>B13+B14+B15+B19</f>
        <v>2650</v>
      </c>
      <c r="C24" s="10">
        <v>0.18</v>
      </c>
      <c r="D24" s="1"/>
      <c r="E24" s="1">
        <f>B24*C24</f>
        <v>477</v>
      </c>
    </row>
    <row r="25" spans="1:6" ht="15.75" thickBot="1" x14ac:dyDescent="0.3">
      <c r="A25" t="s">
        <v>50</v>
      </c>
      <c r="B25" s="34">
        <f>B13+B14</f>
        <v>1800</v>
      </c>
      <c r="C25" s="11">
        <v>0.2</v>
      </c>
      <c r="D25" s="32"/>
      <c r="E25" s="6">
        <f>B25*C25</f>
        <v>360</v>
      </c>
    </row>
    <row r="26" spans="1:6" ht="17.25" thickTop="1" thickBot="1" x14ac:dyDescent="0.3">
      <c r="D26" s="33">
        <f>SUM(D13:D25)</f>
        <v>4297.5</v>
      </c>
      <c r="E26" s="3">
        <f>SUM(E22:E25)</f>
        <v>1212</v>
      </c>
      <c r="F26" s="4">
        <f>+D26+E26</f>
        <v>5509.5</v>
      </c>
    </row>
    <row r="27" spans="1:6" x14ac:dyDescent="0.25">
      <c r="D27" s="7" t="s">
        <v>27</v>
      </c>
      <c r="F27" s="7" t="s">
        <v>28</v>
      </c>
    </row>
    <row r="28" spans="1:6" ht="18.75" x14ac:dyDescent="0.3">
      <c r="A28" s="9" t="s">
        <v>6</v>
      </c>
      <c r="C28" s="7" t="s">
        <v>2</v>
      </c>
    </row>
    <row r="29" spans="1:6" ht="15.75" thickBot="1" x14ac:dyDescent="0.3">
      <c r="A29" s="5" t="s">
        <v>8</v>
      </c>
      <c r="B29" s="5" t="s">
        <v>7</v>
      </c>
      <c r="C29" s="8" t="s">
        <v>1</v>
      </c>
      <c r="D29" s="5"/>
      <c r="E29" s="5"/>
      <c r="F29" s="5"/>
    </row>
    <row r="30" spans="1:6" x14ac:dyDescent="0.25">
      <c r="A30" t="s">
        <v>45</v>
      </c>
      <c r="B30" s="40">
        <v>1</v>
      </c>
      <c r="C30" s="10">
        <f>750*B30</f>
        <v>750</v>
      </c>
      <c r="D30" t="s">
        <v>43</v>
      </c>
    </row>
    <row r="31" spans="1:6" x14ac:dyDescent="0.25">
      <c r="A31" t="s">
        <v>12</v>
      </c>
      <c r="B31" s="30">
        <v>1</v>
      </c>
      <c r="C31" s="10">
        <f>3000*B31</f>
        <v>3000</v>
      </c>
      <c r="D31" t="s">
        <v>43</v>
      </c>
    </row>
    <row r="32" spans="1:6" x14ac:dyDescent="0.25">
      <c r="A32" t="s">
        <v>44</v>
      </c>
      <c r="B32" s="30">
        <v>1</v>
      </c>
      <c r="C32" s="10">
        <f>75*B32</f>
        <v>75</v>
      </c>
      <c r="D32" t="s">
        <v>43</v>
      </c>
    </row>
    <row r="33" spans="1:4" x14ac:dyDescent="0.25">
      <c r="A33" t="s">
        <v>29</v>
      </c>
      <c r="B33" s="30">
        <v>3</v>
      </c>
      <c r="C33" s="10">
        <f>75*B33</f>
        <v>225</v>
      </c>
      <c r="D33" t="s">
        <v>43</v>
      </c>
    </row>
    <row r="34" spans="1:4" x14ac:dyDescent="0.25">
      <c r="A34" t="s">
        <v>46</v>
      </c>
      <c r="B34" s="30">
        <v>1</v>
      </c>
      <c r="C34" s="10">
        <f>850*B34</f>
        <v>850</v>
      </c>
      <c r="D34" t="s">
        <v>43</v>
      </c>
    </row>
    <row r="35" spans="1:4" ht="15.75" thickBot="1" x14ac:dyDescent="0.3">
      <c r="A35" t="s">
        <v>22</v>
      </c>
      <c r="B35" s="30">
        <v>0</v>
      </c>
      <c r="C35" s="10">
        <f>850*B35</f>
        <v>0</v>
      </c>
      <c r="D35" t="s">
        <v>43</v>
      </c>
    </row>
    <row r="36" spans="1:4" ht="15.75" thickBot="1" x14ac:dyDescent="0.3">
      <c r="A36" s="38" t="s">
        <v>30</v>
      </c>
      <c r="B36" s="37"/>
      <c r="C36" s="39">
        <f>(B30*C30)+(B31*C31)+(B32*C32)+(B33*C33)+(B34*C34)+(B35*C35)</f>
        <v>5350</v>
      </c>
    </row>
    <row r="38" spans="1:4" x14ac:dyDescent="0.25">
      <c r="A38" t="s">
        <v>23</v>
      </c>
    </row>
    <row r="39" spans="1:4" x14ac:dyDescent="0.25">
      <c r="A39" t="s">
        <v>31</v>
      </c>
    </row>
    <row r="40" spans="1:4" x14ac:dyDescent="0.25">
      <c r="A40" t="s">
        <v>41</v>
      </c>
    </row>
    <row r="42" spans="1:4" x14ac:dyDescent="0.25">
      <c r="A42" t="s">
        <v>51</v>
      </c>
    </row>
    <row r="43" spans="1:4" x14ac:dyDescent="0.25">
      <c r="A43" t="s">
        <v>52</v>
      </c>
    </row>
    <row r="44" spans="1:4" x14ac:dyDescent="0.25">
      <c r="A44" t="s">
        <v>38</v>
      </c>
    </row>
    <row r="45" spans="1:4" x14ac:dyDescent="0.25">
      <c r="A45" t="s">
        <v>39</v>
      </c>
    </row>
    <row r="46" spans="1:4" x14ac:dyDescent="0.25">
      <c r="A46" t="s">
        <v>36</v>
      </c>
    </row>
    <row r="47" spans="1:4" x14ac:dyDescent="0.25">
      <c r="A47" t="s">
        <v>35</v>
      </c>
    </row>
    <row r="48" spans="1:4" x14ac:dyDescent="0.25">
      <c r="A48" s="42" t="s">
        <v>37</v>
      </c>
    </row>
    <row r="49" spans="1:1" x14ac:dyDescent="0.25">
      <c r="A49" t="s">
        <v>40</v>
      </c>
    </row>
    <row r="50" spans="1:1" x14ac:dyDescent="0.25">
      <c r="A50" t="s">
        <v>53</v>
      </c>
    </row>
  </sheetData>
  <sheetProtection password="DBB5" sheet="1" objects="1" scenarios="1"/>
  <pageMargins left="0.7" right="0.7" top="0.75" bottom="0.75" header="0.3" footer="0.3"/>
  <pageSetup scale="85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YetN</dc:creator>
  <cp:lastModifiedBy>Greg</cp:lastModifiedBy>
  <cp:lastPrinted>2019-11-12T14:55:08Z</cp:lastPrinted>
  <dcterms:created xsi:type="dcterms:W3CDTF">2018-02-05T22:53:37Z</dcterms:created>
  <dcterms:modified xsi:type="dcterms:W3CDTF">2026-09-21T14:57:05Z</dcterms:modified>
</cp:coreProperties>
</file>